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Real_Desktop\Work\中介\网易实习\任务\Week2\"/>
    </mc:Choice>
  </mc:AlternateContent>
  <xr:revisionPtr revIDLastSave="0" documentId="13_ncr:1_{741DF7B7-7A12-4A1D-9380-65EB0C67963F}" xr6:coauthVersionLast="47" xr6:coauthVersionMax="47" xr10:uidLastSave="{00000000-0000-0000-0000-000000000000}"/>
  <bookViews>
    <workbookView xWindow="-98" yWindow="-98" windowWidth="21795" windowHeight="12975" activeTab="4" xr2:uid="{00000000-000D-0000-FFFF-FFFF00000000}"/>
  </bookViews>
  <sheets>
    <sheet name="基础设定" sheetId="1" r:id="rId1"/>
    <sheet name="步骤一-主属性" sheetId="2" r:id="rId2"/>
    <sheet name="步骤二-副属性" sheetId="4" r:id="rId3"/>
    <sheet name="步骤三-完美御魂模型" sheetId="5" r:id="rId4"/>
    <sheet name="总体满级数据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5" l="1"/>
  <c r="D43" i="5"/>
  <c r="E43" i="5"/>
  <c r="F43" i="5"/>
  <c r="G43" i="5"/>
  <c r="H43" i="5"/>
  <c r="I43" i="5"/>
  <c r="J43" i="5"/>
  <c r="K43" i="5"/>
  <c r="L43" i="5"/>
  <c r="B43" i="5"/>
  <c r="C8" i="3"/>
  <c r="C9" i="3" s="1"/>
  <c r="D8" i="3"/>
  <c r="D11" i="3" s="1"/>
  <c r="E8" i="3"/>
  <c r="E11" i="3" s="1"/>
  <c r="F8" i="3"/>
  <c r="G8" i="3"/>
  <c r="G11" i="3" s="1"/>
  <c r="H8" i="3"/>
  <c r="H9" i="3" s="1"/>
  <c r="B8" i="3"/>
  <c r="B11" i="3" s="1"/>
  <c r="F11" i="3"/>
  <c r="H11" i="3"/>
  <c r="B9" i="3"/>
  <c r="N7" i="5"/>
  <c r="N8" i="5" s="1"/>
  <c r="N9" i="5" s="1"/>
  <c r="M7" i="5"/>
  <c r="M8" i="5" s="1"/>
  <c r="M9" i="5" s="1"/>
  <c r="N6" i="5"/>
  <c r="M6" i="5"/>
  <c r="L6" i="5"/>
  <c r="L7" i="5" s="1"/>
  <c r="L8" i="5" s="1"/>
  <c r="L9" i="5" s="1"/>
  <c r="L18" i="5"/>
  <c r="K18" i="5"/>
  <c r="J18" i="5"/>
  <c r="I18" i="5"/>
  <c r="H18" i="5"/>
  <c r="G18" i="5"/>
  <c r="F18" i="5"/>
  <c r="E18" i="5"/>
  <c r="D18" i="5"/>
  <c r="C18" i="5"/>
  <c r="B18" i="5"/>
  <c r="H14" i="4"/>
  <c r="I14" i="4"/>
  <c r="J14" i="4"/>
  <c r="K14" i="4"/>
  <c r="L14" i="4"/>
  <c r="F14" i="4"/>
  <c r="G14" i="4"/>
  <c r="C14" i="4"/>
  <c r="D14" i="4"/>
  <c r="E14" i="4"/>
  <c r="B14" i="4"/>
  <c r="F3" i="3"/>
  <c r="F4" i="3" s="1"/>
  <c r="F5" i="3" s="1"/>
  <c r="F6" i="3" s="1"/>
  <c r="E3" i="3"/>
  <c r="E4" i="3" s="1"/>
  <c r="E5" i="3" s="1"/>
  <c r="E6" i="3" s="1"/>
  <c r="D3" i="3"/>
  <c r="D4" i="3" s="1"/>
  <c r="D5" i="3" s="1"/>
  <c r="D6" i="3" s="1"/>
  <c r="N4" i="2"/>
  <c r="N5" i="2"/>
  <c r="N6" i="2"/>
  <c r="N7" i="2"/>
  <c r="N3" i="2"/>
  <c r="L4" i="2"/>
  <c r="L5" i="2"/>
  <c r="L6" i="2"/>
  <c r="L7" i="2"/>
  <c r="L3" i="2"/>
  <c r="C11" i="3" l="1"/>
  <c r="D9" i="3"/>
  <c r="G9" i="3"/>
  <c r="F9" i="3"/>
  <c r="E9" i="3"/>
</calcChain>
</file>

<file path=xl/sharedStrings.xml><?xml version="1.0" encoding="utf-8"?>
<sst xmlns="http://schemas.openxmlformats.org/spreadsheetml/2006/main" count="307" uniqueCount="110">
  <si>
    <t>1号位</t>
    <phoneticPr fontId="2" type="noConversion"/>
  </si>
  <si>
    <t>2号位</t>
    <phoneticPr fontId="2" type="noConversion"/>
  </si>
  <si>
    <t>3号位</t>
  </si>
  <si>
    <t>4号位</t>
  </si>
  <si>
    <t>5号位</t>
  </si>
  <si>
    <t>6号位</t>
  </si>
  <si>
    <t>主属性词条</t>
    <phoneticPr fontId="2" type="noConversion"/>
  </si>
  <si>
    <t>小攻击</t>
    <phoneticPr fontId="2" type="noConversion"/>
  </si>
  <si>
    <t>黑话</t>
    <phoneticPr fontId="2" type="noConversion"/>
  </si>
  <si>
    <t>大攻击</t>
    <phoneticPr fontId="2" type="noConversion"/>
  </si>
  <si>
    <t>小XX</t>
    <phoneticPr fontId="2" type="noConversion"/>
  </si>
  <si>
    <t>固定数值XX</t>
    <phoneticPr fontId="2" type="noConversion"/>
  </si>
  <si>
    <t>大XX</t>
    <phoneticPr fontId="2" type="noConversion"/>
  </si>
  <si>
    <t>百分比XX</t>
    <phoneticPr fontId="2" type="noConversion"/>
  </si>
  <si>
    <t>小防御</t>
    <phoneticPr fontId="2" type="noConversion"/>
  </si>
  <si>
    <t>小生命</t>
    <phoneticPr fontId="2" type="noConversion"/>
  </si>
  <si>
    <t>大防御</t>
    <phoneticPr fontId="2" type="noConversion"/>
  </si>
  <si>
    <t>大生命</t>
    <phoneticPr fontId="2" type="noConversion"/>
  </si>
  <si>
    <t>小速度</t>
    <phoneticPr fontId="2" type="noConversion"/>
  </si>
  <si>
    <t>效果命中</t>
    <phoneticPr fontId="2" type="noConversion"/>
  </si>
  <si>
    <t>效果抵抗</t>
    <phoneticPr fontId="2" type="noConversion"/>
  </si>
  <si>
    <t>暴击率</t>
    <phoneticPr fontId="2" type="noConversion"/>
  </si>
  <si>
    <t>暴击伤害</t>
    <phoneticPr fontId="2" type="noConversion"/>
  </si>
  <si>
    <t>御魂的主属性可以通过升级御魂来提升</t>
    <phoneticPr fontId="2" type="noConversion"/>
  </si>
  <si>
    <r>
      <t>御魂每升</t>
    </r>
    <r>
      <rPr>
        <b/>
        <sz val="6"/>
        <color rgb="FFFF0000"/>
        <rFont val="Microsoft Yahei"/>
        <family val="2"/>
        <charset val="134"/>
      </rPr>
      <t>3级</t>
    </r>
    <r>
      <rPr>
        <sz val="6"/>
        <color rgb="FF6C6C6C"/>
        <rFont val="Microsoft Yahei"/>
        <family val="2"/>
        <charset val="134"/>
      </rPr>
      <t>就会获得一个无法成长的新随机（全随机）属性；</t>
    </r>
    <phoneticPr fontId="2" type="noConversion"/>
  </si>
  <si>
    <t>有的御魂在获得时就有很多附加属性，例子如下：</t>
    <phoneticPr fontId="2" type="noConversion"/>
  </si>
  <si>
    <t>升级数据</t>
    <phoneticPr fontId="2" type="noConversion"/>
  </si>
  <si>
    <t>+0</t>
    <phoneticPr fontId="2" type="noConversion"/>
  </si>
  <si>
    <t>+3</t>
    <phoneticPr fontId="2" type="noConversion"/>
  </si>
  <si>
    <t>+6</t>
    <phoneticPr fontId="2" type="noConversion"/>
  </si>
  <si>
    <t>+9</t>
    <phoneticPr fontId="2" type="noConversion"/>
  </si>
  <si>
    <t>+12</t>
    <phoneticPr fontId="2" type="noConversion"/>
  </si>
  <si>
    <t>+15</t>
    <phoneticPr fontId="2" type="noConversion"/>
  </si>
  <si>
    <t>数据来源</t>
    <phoneticPr fontId="2" type="noConversion"/>
  </si>
  <si>
    <t>https://www.bilibili.com/video/BV1XJ411C7He/</t>
  </si>
  <si>
    <t>防御</t>
    <phoneticPr fontId="2" type="noConversion"/>
  </si>
  <si>
    <t>生命</t>
    <phoneticPr fontId="2" type="noConversion"/>
  </si>
  <si>
    <t>攻击加成</t>
    <phoneticPr fontId="2" type="noConversion"/>
  </si>
  <si>
    <t>攻击</t>
    <phoneticPr fontId="2" type="noConversion"/>
  </si>
  <si>
    <t>满级数据</t>
    <phoneticPr fontId="2" type="noConversion"/>
  </si>
  <si>
    <t>速度</t>
    <phoneticPr fontId="2" type="noConversion"/>
  </si>
  <si>
    <t>其他（攻击加成、生命加成、防御加成、暴击、效果命中、效果抵抗</t>
    <phoneticPr fontId="2" type="noConversion"/>
  </si>
  <si>
    <t>https://yys.163.com/news/notice/2017/05/01/25369_665793.html</t>
  </si>
  <si>
    <t>基础设定</t>
    <phoneticPr fontId="2" type="noConversion"/>
  </si>
  <si>
    <t>　　4. 御魂强化时每达到3级、6级、9级、12级、15级可获得新的副属性或提升已有副属性的概率：</t>
  </si>
  <si>
    <t>　　（1）如御魂的副属性已有4条副属性，则在已有的副属性中随机一条获得数值提升；每条副属性获得提升的概率为1/4；</t>
  </si>
  <si>
    <t>　　（2）如御魂的副属性不足4条，则随机增加一条副属性，增加的概率为：攻击类属性36%，防御类属性36%，功能类属性28%。</t>
  </si>
  <si>
    <t>　　攻击类属性包括：攻击，攻击加成，暴击，暴击伤害；防御类属性包括：生命，防御，生命加成，防御加成；功能类属性包括：效果抵抗，效果命中，速度。</t>
  </si>
  <si>
    <t>成长</t>
    <phoneticPr fontId="2" type="noConversion"/>
  </si>
  <si>
    <t>提升是线性的</t>
    <phoneticPr fontId="2" type="noConversion"/>
  </si>
  <si>
    <t>https://yys.163.com/skill/yuhun/2016/12/26/23028_664175.html</t>
    <phoneticPr fontId="2" type="noConversion"/>
  </si>
  <si>
    <t>https://yys.163.com/skill/xinshou/2017/03/17/23029_677831.html</t>
  </si>
  <si>
    <t>信息来源</t>
    <phoneticPr fontId="2" type="noConversion"/>
  </si>
  <si>
    <t>防御加成</t>
    <phoneticPr fontId="2" type="noConversion"/>
  </si>
  <si>
    <t>生命加成</t>
    <phoneticPr fontId="2" type="noConversion"/>
  </si>
  <si>
    <t>概率公示</t>
    <phoneticPr fontId="2" type="noConversion"/>
  </si>
  <si>
    <t>https://www.16163.com/zt/dashen/gj/yys/yhtj.html</t>
    <phoneticPr fontId="2" type="noConversion"/>
  </si>
  <si>
    <t>官方攻略站</t>
    <phoneticPr fontId="2" type="noConversion"/>
  </si>
  <si>
    <t>或网易精灵</t>
    <phoneticPr fontId="2" type="noConversion"/>
  </si>
  <si>
    <t>图</t>
    <phoneticPr fontId="2" type="noConversion"/>
  </si>
  <si>
    <t>官网展出攻略内容</t>
    <phoneticPr fontId="2" type="noConversion"/>
  </si>
  <si>
    <t>https://baijiahao.baidu.com/s?id=1596909192740612870</t>
  </si>
  <si>
    <t>六星御魂初始副属性最少两条，最多四条，御魂每升三级就会多加一条副属性，大多数御魂强满十五级的时候都会有四条副属性，强十五还是只有两条副属性的，但是这种情况很少很少，接下来重点介绍一下如何强御魂。</t>
  </si>
  <si>
    <t>御魂天生会带有随机副属性，经过大量的测试、3星御魂最多带2个，4星、5星带3个、6星带4个</t>
  </si>
  <si>
    <t>https://baijiahao.baidu.com/s?id=1601353973574271101</t>
  </si>
  <si>
    <t>暴击</t>
    <phoneticPr fontId="2" type="noConversion"/>
  </si>
  <si>
    <t>攻击类(4/11)</t>
    <phoneticPr fontId="2" type="noConversion"/>
  </si>
  <si>
    <t>防御类(4/11)</t>
    <phoneticPr fontId="2" type="noConversion"/>
  </si>
  <si>
    <t>功能类(3/11)</t>
    <phoneticPr fontId="2" type="noConversion"/>
  </si>
  <si>
    <t>御魂副属性</t>
    <phoneticPr fontId="2" type="noConversion"/>
  </si>
  <si>
    <t>类别</t>
    <phoneticPr fontId="2" type="noConversion"/>
  </si>
  <si>
    <t>具体</t>
    <phoneticPr fontId="2" type="noConversion"/>
  </si>
  <si>
    <t>极限(*6)</t>
    <phoneticPr fontId="2" type="noConversion"/>
  </si>
  <si>
    <t>副属性数值</t>
    <phoneticPr fontId="2" type="noConversion"/>
  </si>
  <si>
    <t>https://bbs.nga.cn/read.php?tid=13286448</t>
  </si>
  <si>
    <r>
      <t>速度、暴击、生命加成、攻击加成、防御加成</t>
    </r>
    <r>
      <rPr>
        <sz val="5"/>
        <color rgb="FF10273F"/>
        <rFont val="Verdana"/>
        <family val="2"/>
      </rPr>
      <t>：每次成长值为2.400%-3.000%之间，分布方式为普通随机。</t>
    </r>
  </si>
  <si>
    <r>
      <t>爆伤、命中、抵抗</t>
    </r>
    <r>
      <rPr>
        <sz val="5"/>
        <color rgb="FF10273F"/>
        <rFont val="Verdana"/>
        <family val="2"/>
      </rPr>
      <t>：每次成长值为3.200%-4.000%之间，分布方式为普通随机。</t>
    </r>
  </si>
  <si>
    <t>小攻击生命防御</t>
    <phoneticPr fontId="2" type="noConversion"/>
  </si>
  <si>
    <t>单次最低值</t>
    <phoneticPr fontId="2" type="noConversion"/>
  </si>
  <si>
    <t>单词最高值</t>
    <phoneticPr fontId="2" type="noConversion"/>
  </si>
  <si>
    <t>单次最高值</t>
    <phoneticPr fontId="2" type="noConversion"/>
  </si>
  <si>
    <t>六星御魂副属性初始条数的概率两条、三条、满条均为三分之一</t>
  </si>
  <si>
    <t>主属性</t>
    <phoneticPr fontId="2" type="noConversion"/>
  </si>
  <si>
    <t>初始</t>
    <phoneticPr fontId="2" type="noConversion"/>
  </si>
  <si>
    <t>主词条</t>
    <phoneticPr fontId="2" type="noConversion"/>
  </si>
  <si>
    <t>副词条</t>
    <phoneticPr fontId="2" type="noConversion"/>
  </si>
  <si>
    <t>词条类别</t>
    <phoneticPr fontId="2" type="noConversion"/>
  </si>
  <si>
    <t>数值</t>
    <phoneticPr fontId="2" type="noConversion"/>
  </si>
  <si>
    <t>小攻击好像有点太菜了</t>
    <phoneticPr fontId="2" type="noConversion"/>
  </si>
  <si>
    <t>https://yys.163.com/skill/xinshou/2017/03/17/23029_677831.html</t>
    <phoneticPr fontId="2" type="noConversion"/>
  </si>
  <si>
    <t>https://www.bilibili.com/video/BV1XJ411C7He/</t>
    <phoneticPr fontId="2" type="noConversion"/>
  </si>
  <si>
    <t>https://bbs.nga.cn/read.php?tid=10603787</t>
    <phoneticPr fontId="2" type="noConversion"/>
  </si>
  <si>
    <t>该幅度与一级比率</t>
    <phoneticPr fontId="2" type="noConversion"/>
  </si>
  <si>
    <t>作为副属性最高值</t>
    <phoneticPr fontId="2" type="noConversion"/>
  </si>
  <si>
    <t>攻击加成、生命加成、防御加成、暴击</t>
    <phoneticPr fontId="2" type="noConversion"/>
  </si>
  <si>
    <t>副属性与升级比率</t>
    <phoneticPr fontId="2" type="noConversion"/>
  </si>
  <si>
    <t>抵抗&amp;命中</t>
    <phoneticPr fontId="2" type="noConversion"/>
  </si>
  <si>
    <t>每级幅度</t>
    <phoneticPr fontId="2" type="noConversion"/>
  </si>
  <si>
    <t>https://yys.163.com/news/notice/2017/05/01/25369_665793.html</t>
    <phoneticPr fontId="2" type="noConversion"/>
  </si>
  <si>
    <t>https://bbs.nga.cn/read.php?tid=15556177</t>
    <phoneticPr fontId="2" type="noConversion"/>
  </si>
  <si>
    <t>用不上了以下</t>
    <phoneticPr fontId="2" type="noConversion"/>
  </si>
  <si>
    <t>全部升级数据</t>
    <phoneticPr fontId="2" type="noConversion"/>
  </si>
  <si>
    <t>主属性满值</t>
    <phoneticPr fontId="2" type="noConversion"/>
  </si>
  <si>
    <t>换算词条数</t>
    <phoneticPr fontId="2" type="noConversion"/>
  </si>
  <si>
    <t>主属性价值</t>
    <phoneticPr fontId="2" type="noConversion"/>
  </si>
  <si>
    <t>3%+3%</t>
    <phoneticPr fontId="2" type="noConversion"/>
  </si>
  <si>
    <t>6%+3%</t>
    <phoneticPr fontId="2" type="noConversion"/>
  </si>
  <si>
    <t>9%+3%</t>
    <phoneticPr fontId="2" type="noConversion"/>
  </si>
  <si>
    <t>12%+3%</t>
    <phoneticPr fontId="2" type="noConversion"/>
  </si>
  <si>
    <t>15%+3%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</si>
</sst>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1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6"/>
      <color rgb="FF6C6C6C"/>
      <name val="Microsoft Yahei"/>
      <family val="2"/>
      <charset val="134"/>
    </font>
    <font>
      <sz val="11"/>
      <color theme="1"/>
      <name val="宋体"/>
      <family val="3"/>
      <charset val="134"/>
    </font>
    <font>
      <b/>
      <sz val="6"/>
      <color rgb="FFFF0000"/>
      <name val="Microsoft Yahei"/>
      <family val="2"/>
      <charset val="134"/>
    </font>
    <font>
      <u/>
      <sz val="11"/>
      <color theme="10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5"/>
      <color rgb="FF10273F"/>
      <name val="Verdana"/>
      <family val="2"/>
    </font>
    <font>
      <sz val="5"/>
      <color rgb="FF10273F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49" fontId="0" fillId="0" borderId="0" xfId="0" applyNumberFormat="1"/>
    <xf numFmtId="9" fontId="0" fillId="0" borderId="0" xfId="0" applyNumberFormat="1"/>
    <xf numFmtId="0" fontId="6" fillId="0" borderId="0" xfId="2"/>
    <xf numFmtId="49" fontId="7" fillId="0" borderId="0" xfId="0" applyNumberFormat="1" applyFont="1"/>
    <xf numFmtId="9" fontId="0" fillId="0" borderId="0" xfId="1" applyFont="1" applyAlignment="1"/>
    <xf numFmtId="0" fontId="8" fillId="0" borderId="0" xfId="0" applyFont="1"/>
    <xf numFmtId="9" fontId="8" fillId="0" borderId="0" xfId="1" applyFont="1" applyAlignment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9" fillId="0" borderId="0" xfId="0" applyFont="1"/>
    <xf numFmtId="0" fontId="0" fillId="9" borderId="0" xfId="0" applyFill="1"/>
    <xf numFmtId="49" fontId="0" fillId="9" borderId="0" xfId="0" applyNumberFormat="1" applyFill="1"/>
    <xf numFmtId="9" fontId="0" fillId="3" borderId="0" xfId="0" applyNumberFormat="1" applyFill="1"/>
    <xf numFmtId="176" fontId="0" fillId="0" borderId="0" xfId="0" applyNumberFormat="1"/>
    <xf numFmtId="177" fontId="0" fillId="0" borderId="0" xfId="1" applyNumberFormat="1" applyFont="1" applyAlignment="1"/>
    <xf numFmtId="0" fontId="0" fillId="10" borderId="0" xfId="0" applyFill="1"/>
    <xf numFmtId="176" fontId="0" fillId="0" borderId="0" xfId="0" applyNumberFormat="1" applyAlignment="1">
      <alignment horizontal="right"/>
    </xf>
    <xf numFmtId="0" fontId="0" fillId="11" borderId="0" xfId="0" applyFill="1"/>
    <xf numFmtId="9" fontId="0" fillId="11" borderId="0" xfId="1" applyFont="1" applyFill="1" applyAlignme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ill="1"/>
    <xf numFmtId="0" fontId="0" fillId="0" borderId="0" xfId="0" applyFill="1"/>
    <xf numFmtId="9" fontId="0" fillId="0" borderId="0" xfId="0" applyNumberFormat="1" applyFill="1"/>
    <xf numFmtId="0" fontId="0" fillId="13" borderId="0" xfId="0" applyFill="1"/>
    <xf numFmtId="0" fontId="0" fillId="14" borderId="0" xfId="0" applyFill="1"/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ys.163.com/skill/yuhun/2016/12/26/23028_664175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ys.163.com/skill/yuhun/2016/12/26/23028_664175.html" TargetMode="External"/><Relationship Id="rId2" Type="http://schemas.openxmlformats.org/officeDocument/2006/relationships/hyperlink" Target="https://www.bilibili.com/video/BV1XJ411C7He/" TargetMode="External"/><Relationship Id="rId1" Type="http://schemas.openxmlformats.org/officeDocument/2006/relationships/hyperlink" Target="https://www.16163.com/zt/dashen/gj/yys/yhtj.html" TargetMode="External"/><Relationship Id="rId4" Type="http://schemas.openxmlformats.org/officeDocument/2006/relationships/hyperlink" Target="https://yys.163.com/skill/yuhun/2016/12/26/23028_664175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bbs.nga.cn/read.php?tid=15556177" TargetMode="External"/><Relationship Id="rId1" Type="http://schemas.openxmlformats.org/officeDocument/2006/relationships/hyperlink" Target="https://yys.163.com/news/notice/2017/05/01/25369_665793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yys.163.com/skill/yuhun/2016/12/26/23028_664175.html" TargetMode="External"/><Relationship Id="rId2" Type="http://schemas.openxmlformats.org/officeDocument/2006/relationships/hyperlink" Target="https://bbs.nga.cn/read.php?tid=10603787" TargetMode="External"/><Relationship Id="rId1" Type="http://schemas.openxmlformats.org/officeDocument/2006/relationships/hyperlink" Target="https://yys.163.com/skill/xinshou/2017/03/17/23029_67783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workbookViewId="0">
      <selection activeCell="F27" sqref="F27"/>
    </sheetView>
  </sheetViews>
  <sheetFormatPr defaultRowHeight="13.9"/>
  <cols>
    <col min="1" max="1" width="10.796875" bestFit="1" customWidth="1"/>
  </cols>
  <sheetData>
    <row r="2" spans="1:18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1:18">
      <c r="A3" t="s">
        <v>6</v>
      </c>
      <c r="B3" t="s">
        <v>7</v>
      </c>
      <c r="C3" t="s">
        <v>9</v>
      </c>
      <c r="D3" t="s">
        <v>14</v>
      </c>
      <c r="E3" t="s">
        <v>9</v>
      </c>
      <c r="F3" t="s">
        <v>15</v>
      </c>
      <c r="G3" t="s">
        <v>9</v>
      </c>
    </row>
    <row r="4" spans="1:18" ht="14.25">
      <c r="C4" t="s">
        <v>16</v>
      </c>
      <c r="E4" t="s">
        <v>16</v>
      </c>
      <c r="G4" t="s">
        <v>16</v>
      </c>
      <c r="J4" s="1" t="s">
        <v>23</v>
      </c>
      <c r="N4" t="s">
        <v>26</v>
      </c>
      <c r="O4" s="4" t="s">
        <v>50</v>
      </c>
    </row>
    <row r="5" spans="1:18">
      <c r="C5" t="s">
        <v>17</v>
      </c>
      <c r="E5" t="s">
        <v>17</v>
      </c>
      <c r="G5" t="s">
        <v>17</v>
      </c>
      <c r="J5" t="s">
        <v>24</v>
      </c>
    </row>
    <row r="6" spans="1:18">
      <c r="C6" t="s">
        <v>18</v>
      </c>
      <c r="E6" t="s">
        <v>19</v>
      </c>
      <c r="G6" t="s">
        <v>21</v>
      </c>
      <c r="J6" t="s">
        <v>25</v>
      </c>
    </row>
    <row r="7" spans="1:18">
      <c r="E7" t="s">
        <v>20</v>
      </c>
      <c r="G7" t="s">
        <v>22</v>
      </c>
    </row>
    <row r="8" spans="1:18">
      <c r="Q8" t="s">
        <v>8</v>
      </c>
    </row>
    <row r="9" spans="1:18">
      <c r="Q9" t="s">
        <v>10</v>
      </c>
      <c r="R9" t="s">
        <v>11</v>
      </c>
    </row>
    <row r="10" spans="1:18">
      <c r="Q10" t="s">
        <v>12</v>
      </c>
      <c r="R10" t="s">
        <v>13</v>
      </c>
    </row>
    <row r="11" spans="1:18">
      <c r="A11" t="s">
        <v>44</v>
      </c>
    </row>
    <row r="12" spans="1:18">
      <c r="A12" t="s">
        <v>45</v>
      </c>
    </row>
    <row r="13" spans="1:18">
      <c r="A13" t="s">
        <v>46</v>
      </c>
    </row>
    <row r="14" spans="1:18">
      <c r="A14" t="s">
        <v>47</v>
      </c>
    </row>
    <row r="24" spans="1:2">
      <c r="A24" t="s">
        <v>43</v>
      </c>
      <c r="B24" t="s">
        <v>42</v>
      </c>
    </row>
  </sheetData>
  <phoneticPr fontId="2" type="noConversion"/>
  <hyperlinks>
    <hyperlink ref="O4" r:id="rId1" xr:uid="{59234FA8-BB3B-49D1-AC68-006818F728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F83B-C90D-4FAC-A139-D266FE44606B}">
  <dimension ref="A1:N19"/>
  <sheetViews>
    <sheetView workbookViewId="0">
      <selection activeCell="E28" sqref="E28"/>
    </sheetView>
  </sheetViews>
  <sheetFormatPr defaultRowHeight="13.9"/>
  <cols>
    <col min="1" max="1" width="16.9296875" style="2" bestFit="1" customWidth="1"/>
  </cols>
  <sheetData>
    <row r="1" spans="1:14">
      <c r="A1"/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J1" s="2"/>
      <c r="K1" t="s">
        <v>38</v>
      </c>
      <c r="L1" t="s">
        <v>48</v>
      </c>
      <c r="M1" t="s">
        <v>37</v>
      </c>
      <c r="N1" t="s">
        <v>48</v>
      </c>
    </row>
    <row r="2" spans="1:14">
      <c r="A2" t="s">
        <v>6</v>
      </c>
      <c r="B2" t="s">
        <v>38</v>
      </c>
      <c r="C2" t="s">
        <v>37</v>
      </c>
      <c r="D2" t="s">
        <v>35</v>
      </c>
      <c r="E2" t="s">
        <v>37</v>
      </c>
      <c r="F2" t="s">
        <v>36</v>
      </c>
      <c r="G2" t="s">
        <v>37</v>
      </c>
      <c r="J2" s="2" t="s">
        <v>27</v>
      </c>
      <c r="K2">
        <v>81</v>
      </c>
      <c r="M2" s="3">
        <v>0.1</v>
      </c>
    </row>
    <row r="3" spans="1:14">
      <c r="A3"/>
      <c r="C3" t="s">
        <v>53</v>
      </c>
      <c r="E3" t="s">
        <v>53</v>
      </c>
      <c r="G3" t="s">
        <v>53</v>
      </c>
      <c r="J3" s="2" t="s">
        <v>28</v>
      </c>
      <c r="K3">
        <v>162</v>
      </c>
      <c r="L3">
        <f>K3-K2</f>
        <v>81</v>
      </c>
      <c r="M3" s="3">
        <v>0.19</v>
      </c>
      <c r="N3" s="3">
        <f>M3-M2</f>
        <v>0.09</v>
      </c>
    </row>
    <row r="4" spans="1:14">
      <c r="A4"/>
      <c r="C4" t="s">
        <v>54</v>
      </c>
      <c r="E4" t="s">
        <v>54</v>
      </c>
      <c r="G4" t="s">
        <v>54</v>
      </c>
      <c r="J4" s="2" t="s">
        <v>29</v>
      </c>
      <c r="K4">
        <v>243</v>
      </c>
      <c r="L4">
        <f t="shared" ref="L4:L7" si="0">K4-K3</f>
        <v>81</v>
      </c>
      <c r="M4" s="3">
        <v>0.28000000000000003</v>
      </c>
      <c r="N4" s="3">
        <f t="shared" ref="N4:N7" si="1">M4-M3</f>
        <v>9.0000000000000024E-2</v>
      </c>
    </row>
    <row r="5" spans="1:14">
      <c r="A5"/>
      <c r="C5" t="s">
        <v>40</v>
      </c>
      <c r="E5" t="s">
        <v>19</v>
      </c>
      <c r="G5" t="s">
        <v>21</v>
      </c>
      <c r="J5" s="2" t="s">
        <v>30</v>
      </c>
      <c r="K5">
        <v>324</v>
      </c>
      <c r="L5">
        <f t="shared" si="0"/>
        <v>81</v>
      </c>
      <c r="M5" s="3">
        <v>0.37</v>
      </c>
      <c r="N5" s="3">
        <f t="shared" si="1"/>
        <v>8.9999999999999969E-2</v>
      </c>
    </row>
    <row r="6" spans="1:14">
      <c r="A6"/>
      <c r="E6" t="s">
        <v>20</v>
      </c>
      <c r="G6" t="s">
        <v>22</v>
      </c>
      <c r="J6" s="2" t="s">
        <v>31</v>
      </c>
      <c r="K6">
        <v>405</v>
      </c>
      <c r="L6">
        <f t="shared" si="0"/>
        <v>81</v>
      </c>
      <c r="M6" s="3">
        <v>0.46</v>
      </c>
      <c r="N6" s="3">
        <f t="shared" si="1"/>
        <v>9.0000000000000024E-2</v>
      </c>
    </row>
    <row r="7" spans="1:14">
      <c r="J7" s="2" t="s">
        <v>32</v>
      </c>
      <c r="K7">
        <v>486</v>
      </c>
      <c r="L7">
        <f t="shared" si="0"/>
        <v>81</v>
      </c>
      <c r="M7" s="3">
        <v>0.55000000000000004</v>
      </c>
      <c r="N7" s="3">
        <f t="shared" si="1"/>
        <v>9.0000000000000024E-2</v>
      </c>
    </row>
    <row r="8" spans="1:14">
      <c r="J8" s="2"/>
    </row>
    <row r="9" spans="1:14">
      <c r="J9" s="2"/>
    </row>
    <row r="10" spans="1:14">
      <c r="A10" s="2" t="s">
        <v>57</v>
      </c>
      <c r="B10" s="4" t="s">
        <v>56</v>
      </c>
      <c r="J10" s="2"/>
    </row>
    <row r="11" spans="1:14">
      <c r="A11" s="2" t="s">
        <v>58</v>
      </c>
      <c r="B11" t="s">
        <v>59</v>
      </c>
      <c r="J11" s="2"/>
      <c r="L11" t="s">
        <v>49</v>
      </c>
    </row>
    <row r="12" spans="1:14">
      <c r="A12" s="5" t="s">
        <v>52</v>
      </c>
      <c r="B12" s="5" t="s">
        <v>51</v>
      </c>
    </row>
    <row r="14" spans="1:14">
      <c r="A14" t="s">
        <v>26</v>
      </c>
      <c r="B14" t="s">
        <v>50</v>
      </c>
    </row>
    <row r="15" spans="1:14">
      <c r="J15" s="2" t="s">
        <v>33</v>
      </c>
    </row>
    <row r="16" spans="1:14">
      <c r="J16" s="2" t="s">
        <v>38</v>
      </c>
      <c r="K16" s="4" t="s">
        <v>90</v>
      </c>
    </row>
    <row r="17" spans="1:11">
      <c r="J17" s="2" t="s">
        <v>37</v>
      </c>
    </row>
    <row r="18" spans="1:11">
      <c r="A18"/>
    </row>
    <row r="19" spans="1:11">
      <c r="J19" t="s">
        <v>101</v>
      </c>
      <c r="K19" t="s">
        <v>50</v>
      </c>
    </row>
  </sheetData>
  <phoneticPr fontId="2" type="noConversion"/>
  <hyperlinks>
    <hyperlink ref="B10" r:id="rId1" xr:uid="{7F955F22-AE2E-44B6-A503-7F58E1A4CB48}"/>
    <hyperlink ref="K16" r:id="rId2" xr:uid="{F39DC5C9-507B-4D38-B2CE-8A92A31C2909}"/>
    <hyperlink ref="B14" r:id="rId3" xr:uid="{DBB3099F-C2DD-48DA-8211-E0831353B33E}"/>
    <hyperlink ref="K19" r:id="rId4" xr:uid="{80C93756-4686-439C-AF9A-7992AF5C71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07AF-34BB-416D-B98D-A52A25B7CA2E}">
  <dimension ref="A1:L37"/>
  <sheetViews>
    <sheetView workbookViewId="0">
      <selection activeCell="G26" sqref="G26"/>
    </sheetView>
  </sheetViews>
  <sheetFormatPr defaultRowHeight="13.9"/>
  <cols>
    <col min="1" max="1" width="10.796875" bestFit="1" customWidth="1"/>
  </cols>
  <sheetData>
    <row r="1" spans="1:12">
      <c r="A1" t="s">
        <v>44</v>
      </c>
    </row>
    <row r="2" spans="1:12">
      <c r="A2" t="s">
        <v>45</v>
      </c>
    </row>
    <row r="3" spans="1:12">
      <c r="A3" t="s">
        <v>46</v>
      </c>
    </row>
    <row r="4" spans="1:12">
      <c r="A4" t="s">
        <v>47</v>
      </c>
    </row>
    <row r="6" spans="1:12">
      <c r="B6" t="s">
        <v>55</v>
      </c>
    </row>
    <row r="7" spans="1:12">
      <c r="A7" t="s">
        <v>43</v>
      </c>
      <c r="B7" s="4" t="s">
        <v>98</v>
      </c>
    </row>
    <row r="9" spans="1:12">
      <c r="B9" s="26" t="s">
        <v>69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>
      <c r="A10" s="14" t="s">
        <v>70</v>
      </c>
      <c r="B10" s="23" t="s">
        <v>66</v>
      </c>
      <c r="C10" s="23"/>
      <c r="D10" s="23"/>
      <c r="E10" s="23"/>
      <c r="F10" s="24" t="s">
        <v>67</v>
      </c>
      <c r="G10" s="24"/>
      <c r="H10" s="24"/>
      <c r="I10" s="24"/>
      <c r="J10" s="25" t="s">
        <v>68</v>
      </c>
      <c r="K10" s="25"/>
      <c r="L10" s="25"/>
    </row>
    <row r="11" spans="1:12">
      <c r="A11" s="14" t="s">
        <v>71</v>
      </c>
      <c r="B11" s="10" t="s">
        <v>38</v>
      </c>
      <c r="C11" s="10" t="s">
        <v>37</v>
      </c>
      <c r="D11" s="10" t="s">
        <v>65</v>
      </c>
      <c r="E11" s="10" t="s">
        <v>22</v>
      </c>
      <c r="F11" s="11" t="s">
        <v>36</v>
      </c>
      <c r="G11" s="11" t="s">
        <v>35</v>
      </c>
      <c r="H11" s="11" t="s">
        <v>54</v>
      </c>
      <c r="I11" s="11" t="s">
        <v>53</v>
      </c>
      <c r="J11" s="12" t="s">
        <v>20</v>
      </c>
      <c r="K11" s="12" t="s">
        <v>19</v>
      </c>
      <c r="L11" s="12" t="s">
        <v>40</v>
      </c>
    </row>
    <row r="12" spans="1:12">
      <c r="A12" s="14" t="s">
        <v>78</v>
      </c>
      <c r="B12">
        <v>21.6</v>
      </c>
      <c r="C12">
        <v>2.4</v>
      </c>
      <c r="D12">
        <v>2.4</v>
      </c>
      <c r="E12">
        <v>3.2</v>
      </c>
      <c r="F12">
        <v>91.2</v>
      </c>
      <c r="G12">
        <v>4</v>
      </c>
      <c r="H12">
        <v>2.4</v>
      </c>
      <c r="I12">
        <v>2.4</v>
      </c>
      <c r="J12">
        <v>3.2</v>
      </c>
      <c r="K12">
        <v>3.2</v>
      </c>
      <c r="L12">
        <v>2.4</v>
      </c>
    </row>
    <row r="13" spans="1:12">
      <c r="A13" s="14" t="s">
        <v>80</v>
      </c>
      <c r="B13">
        <v>27</v>
      </c>
      <c r="C13">
        <v>3</v>
      </c>
      <c r="D13">
        <v>3</v>
      </c>
      <c r="E13">
        <v>4</v>
      </c>
      <c r="F13">
        <v>114</v>
      </c>
      <c r="G13">
        <v>5</v>
      </c>
      <c r="H13">
        <v>3</v>
      </c>
      <c r="I13">
        <v>3</v>
      </c>
      <c r="J13">
        <v>4</v>
      </c>
      <c r="K13">
        <v>4</v>
      </c>
      <c r="L13">
        <v>3</v>
      </c>
    </row>
    <row r="14" spans="1:12">
      <c r="A14" s="14" t="s">
        <v>72</v>
      </c>
      <c r="B14">
        <f>B13*6</f>
        <v>162</v>
      </c>
      <c r="C14">
        <f t="shared" ref="C14:E14" si="0">C13*6</f>
        <v>18</v>
      </c>
      <c r="D14">
        <f t="shared" si="0"/>
        <v>18</v>
      </c>
      <c r="E14">
        <f t="shared" si="0"/>
        <v>24</v>
      </c>
      <c r="F14">
        <f>F13*6</f>
        <v>684</v>
      </c>
      <c r="G14">
        <f t="shared" ref="G14" si="1">G13*6</f>
        <v>30</v>
      </c>
      <c r="H14">
        <f>H13*6</f>
        <v>18</v>
      </c>
      <c r="I14">
        <f t="shared" ref="I14" si="2">I13*6</f>
        <v>18</v>
      </c>
      <c r="J14">
        <f t="shared" ref="J14" si="3">J13*6</f>
        <v>24</v>
      </c>
      <c r="K14">
        <f t="shared" ref="K14" si="4">K13*6</f>
        <v>24</v>
      </c>
      <c r="L14">
        <f>L13*6</f>
        <v>18</v>
      </c>
    </row>
    <row r="16" spans="1:12">
      <c r="A16" t="s">
        <v>77</v>
      </c>
      <c r="C16" t="s">
        <v>81</v>
      </c>
    </row>
    <row r="17" spans="1:1">
      <c r="A17" t="s">
        <v>99</v>
      </c>
    </row>
    <row r="29" spans="1:1">
      <c r="A29" t="s">
        <v>100</v>
      </c>
    </row>
    <row r="31" spans="1:1">
      <c r="A31" t="s">
        <v>63</v>
      </c>
    </row>
    <row r="32" spans="1:1">
      <c r="A32" t="s">
        <v>64</v>
      </c>
    </row>
    <row r="33" spans="1:2">
      <c r="A33" t="s">
        <v>62</v>
      </c>
    </row>
    <row r="34" spans="1:2">
      <c r="A34" t="s">
        <v>61</v>
      </c>
    </row>
    <row r="35" spans="1:2">
      <c r="A35" t="s">
        <v>73</v>
      </c>
      <c r="B35" t="s">
        <v>74</v>
      </c>
    </row>
    <row r="36" spans="1:2">
      <c r="A36" s="13" t="s">
        <v>75</v>
      </c>
    </row>
    <row r="37" spans="1:2">
      <c r="A37" s="13" t="s">
        <v>76</v>
      </c>
    </row>
  </sheetData>
  <mergeCells count="4">
    <mergeCell ref="B10:E10"/>
    <mergeCell ref="F10:I10"/>
    <mergeCell ref="J10:L10"/>
    <mergeCell ref="B9:L9"/>
  </mergeCells>
  <phoneticPr fontId="2" type="noConversion"/>
  <hyperlinks>
    <hyperlink ref="B7" r:id="rId1" xr:uid="{8FB23A73-DAA8-4CB9-A891-826F5466C1D2}"/>
    <hyperlink ref="A17" r:id="rId2" xr:uid="{EDB2BE15-A80A-449C-A465-11487A57107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B32B-75DF-4819-8B9F-A0ECB551680A}">
  <dimension ref="A1:O43"/>
  <sheetViews>
    <sheetView topLeftCell="A19" workbookViewId="0">
      <selection activeCell="H46" sqref="H46"/>
    </sheetView>
  </sheetViews>
  <sheetFormatPr defaultRowHeight="13.9"/>
  <cols>
    <col min="1" max="1" width="10.796875" bestFit="1" customWidth="1"/>
    <col min="14" max="14" width="10.796875" bestFit="1" customWidth="1"/>
  </cols>
  <sheetData>
    <row r="1" spans="1:15">
      <c r="A1" t="s">
        <v>44</v>
      </c>
    </row>
    <row r="2" spans="1:15">
      <c r="A2" t="s">
        <v>45</v>
      </c>
    </row>
    <row r="3" spans="1:15">
      <c r="A3" t="s">
        <v>46</v>
      </c>
    </row>
    <row r="4" spans="1:15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I4" s="2" t="s">
        <v>82</v>
      </c>
      <c r="J4" s="14" t="s">
        <v>38</v>
      </c>
      <c r="K4" s="14" t="s">
        <v>35</v>
      </c>
      <c r="L4" s="14" t="s">
        <v>36</v>
      </c>
      <c r="M4" s="14" t="s">
        <v>40</v>
      </c>
      <c r="N4" s="14" t="s">
        <v>22</v>
      </c>
      <c r="O4" s="14" t="s">
        <v>41</v>
      </c>
    </row>
    <row r="5" spans="1:15">
      <c r="A5" t="s">
        <v>6</v>
      </c>
      <c r="B5" t="s">
        <v>38</v>
      </c>
      <c r="C5" t="s">
        <v>37</v>
      </c>
      <c r="D5" t="s">
        <v>35</v>
      </c>
      <c r="E5" t="s">
        <v>37</v>
      </c>
      <c r="F5" t="s">
        <v>36</v>
      </c>
      <c r="G5" t="s">
        <v>37</v>
      </c>
      <c r="I5" s="15" t="s">
        <v>27</v>
      </c>
      <c r="J5">
        <v>81</v>
      </c>
      <c r="K5" s="7">
        <v>14</v>
      </c>
      <c r="L5" s="7">
        <v>342</v>
      </c>
      <c r="M5" s="7">
        <v>12</v>
      </c>
      <c r="N5" s="8">
        <v>0.14000000000000001</v>
      </c>
      <c r="O5" s="6">
        <v>0.1</v>
      </c>
    </row>
    <row r="6" spans="1:15">
      <c r="C6" t="s">
        <v>53</v>
      </c>
      <c r="E6" t="s">
        <v>53</v>
      </c>
      <c r="G6" t="s">
        <v>53</v>
      </c>
      <c r="I6" s="15" t="s">
        <v>28</v>
      </c>
      <c r="J6">
        <v>162</v>
      </c>
      <c r="K6" s="7">
        <v>32</v>
      </c>
      <c r="L6" s="7">
        <f>L5+3*114</f>
        <v>684</v>
      </c>
      <c r="M6" s="7">
        <f>M5+3*3</f>
        <v>21</v>
      </c>
      <c r="N6" s="8">
        <f>N5+3*5%</f>
        <v>0.29000000000000004</v>
      </c>
      <c r="O6" s="6">
        <v>0.19</v>
      </c>
    </row>
    <row r="7" spans="1:15">
      <c r="C7" t="s">
        <v>54</v>
      </c>
      <c r="E7" t="s">
        <v>54</v>
      </c>
      <c r="G7" t="s">
        <v>54</v>
      </c>
      <c r="I7" s="15" t="s">
        <v>29</v>
      </c>
      <c r="J7">
        <v>243</v>
      </c>
      <c r="K7" s="7">
        <v>50</v>
      </c>
      <c r="L7" s="7">
        <f t="shared" ref="L7:L9" si="0">L6+3*114</f>
        <v>1026</v>
      </c>
      <c r="M7" s="7">
        <f t="shared" ref="M7:M9" si="1">M6+3*3</f>
        <v>30</v>
      </c>
      <c r="N7" s="8">
        <f t="shared" ref="N7:N9" si="2">N6+3*5%</f>
        <v>0.44000000000000006</v>
      </c>
      <c r="O7" s="6">
        <v>0.28000000000000003</v>
      </c>
    </row>
    <row r="8" spans="1:15">
      <c r="C8" t="s">
        <v>40</v>
      </c>
      <c r="E8" t="s">
        <v>19</v>
      </c>
      <c r="G8" t="s">
        <v>21</v>
      </c>
      <c r="I8" s="15" t="s">
        <v>30</v>
      </c>
      <c r="J8">
        <v>324</v>
      </c>
      <c r="K8" s="7">
        <v>68</v>
      </c>
      <c r="L8" s="7">
        <f t="shared" si="0"/>
        <v>1368</v>
      </c>
      <c r="M8" s="7">
        <f t="shared" si="1"/>
        <v>39</v>
      </c>
      <c r="N8" s="8">
        <f t="shared" si="2"/>
        <v>0.59000000000000008</v>
      </c>
      <c r="O8" s="6">
        <v>0.37</v>
      </c>
    </row>
    <row r="9" spans="1:15">
      <c r="E9" t="s">
        <v>20</v>
      </c>
      <c r="G9" t="s">
        <v>22</v>
      </c>
      <c r="I9" s="15" t="s">
        <v>31</v>
      </c>
      <c r="J9">
        <v>405</v>
      </c>
      <c r="K9" s="7">
        <v>86</v>
      </c>
      <c r="L9" s="7">
        <f t="shared" si="0"/>
        <v>1710</v>
      </c>
      <c r="M9" s="7">
        <f t="shared" si="1"/>
        <v>48</v>
      </c>
      <c r="N9" s="8">
        <f t="shared" si="2"/>
        <v>0.7400000000000001</v>
      </c>
      <c r="O9" s="6">
        <v>0.46</v>
      </c>
    </row>
    <row r="10" spans="1:15">
      <c r="I10" s="15" t="s">
        <v>32</v>
      </c>
      <c r="J10" s="9">
        <v>486</v>
      </c>
      <c r="K10" s="9">
        <v>104</v>
      </c>
      <c r="L10" s="9">
        <v>2052</v>
      </c>
      <c r="M10" s="9">
        <v>57</v>
      </c>
      <c r="N10" s="16">
        <v>0.89</v>
      </c>
      <c r="O10" s="16">
        <v>0.55000000000000004</v>
      </c>
    </row>
    <row r="13" spans="1:15">
      <c r="B13" s="26" t="s">
        <v>69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5">
      <c r="A14" s="14" t="s">
        <v>70</v>
      </c>
      <c r="B14" s="23" t="s">
        <v>66</v>
      </c>
      <c r="C14" s="23"/>
      <c r="D14" s="23"/>
      <c r="E14" s="23"/>
      <c r="F14" s="24" t="s">
        <v>67</v>
      </c>
      <c r="G14" s="24"/>
      <c r="H14" s="24"/>
      <c r="I14" s="24"/>
      <c r="J14" s="25" t="s">
        <v>68</v>
      </c>
      <c r="K14" s="25"/>
      <c r="L14" s="25"/>
    </row>
    <row r="15" spans="1:15">
      <c r="A15" s="14" t="s">
        <v>71</v>
      </c>
      <c r="B15" s="10" t="s">
        <v>38</v>
      </c>
      <c r="C15" s="10" t="s">
        <v>37</v>
      </c>
      <c r="D15" s="10" t="s">
        <v>65</v>
      </c>
      <c r="E15" s="10" t="s">
        <v>22</v>
      </c>
      <c r="F15" s="11" t="s">
        <v>36</v>
      </c>
      <c r="G15" s="11" t="s">
        <v>35</v>
      </c>
      <c r="H15" s="11" t="s">
        <v>54</v>
      </c>
      <c r="I15" s="11" t="s">
        <v>53</v>
      </c>
      <c r="J15" s="12" t="s">
        <v>20</v>
      </c>
      <c r="K15" s="12" t="s">
        <v>19</v>
      </c>
      <c r="L15" s="12" t="s">
        <v>40</v>
      </c>
    </row>
    <row r="16" spans="1:15">
      <c r="A16" s="14" t="s">
        <v>78</v>
      </c>
      <c r="B16">
        <v>21.6</v>
      </c>
      <c r="C16">
        <v>2.4</v>
      </c>
      <c r="D16">
        <v>2.4</v>
      </c>
      <c r="E16">
        <v>3.2</v>
      </c>
      <c r="F16">
        <v>91.2</v>
      </c>
      <c r="G16">
        <v>4</v>
      </c>
      <c r="H16">
        <v>2.4</v>
      </c>
      <c r="I16">
        <v>2.4</v>
      </c>
      <c r="J16">
        <v>3.2</v>
      </c>
      <c r="K16">
        <v>3.2</v>
      </c>
      <c r="L16">
        <v>2.4</v>
      </c>
    </row>
    <row r="17" spans="1:14">
      <c r="A17" s="14" t="s">
        <v>79</v>
      </c>
      <c r="B17">
        <v>27</v>
      </c>
      <c r="C17">
        <v>3</v>
      </c>
      <c r="D17">
        <v>3</v>
      </c>
      <c r="E17">
        <v>4</v>
      </c>
      <c r="F17">
        <v>114</v>
      </c>
      <c r="G17">
        <v>5</v>
      </c>
      <c r="H17">
        <v>3</v>
      </c>
      <c r="I17">
        <v>3</v>
      </c>
      <c r="J17">
        <v>4</v>
      </c>
      <c r="K17">
        <v>4</v>
      </c>
      <c r="L17">
        <v>3</v>
      </c>
    </row>
    <row r="18" spans="1:14">
      <c r="A18" s="14" t="s">
        <v>72</v>
      </c>
      <c r="B18">
        <f>B17*6</f>
        <v>162</v>
      </c>
      <c r="C18">
        <f t="shared" ref="C18:E18" si="3">C17*6</f>
        <v>18</v>
      </c>
      <c r="D18">
        <f t="shared" si="3"/>
        <v>18</v>
      </c>
      <c r="E18">
        <f t="shared" si="3"/>
        <v>24</v>
      </c>
      <c r="F18">
        <f>F17*6</f>
        <v>684</v>
      </c>
      <c r="G18">
        <f t="shared" ref="G18" si="4">G17*6</f>
        <v>30</v>
      </c>
      <c r="H18">
        <f>H17*6</f>
        <v>18</v>
      </c>
      <c r="I18">
        <f t="shared" ref="I18:K18" si="5">I17*6</f>
        <v>18</v>
      </c>
      <c r="J18">
        <f t="shared" si="5"/>
        <v>24</v>
      </c>
      <c r="K18">
        <f t="shared" si="5"/>
        <v>24</v>
      </c>
      <c r="L18">
        <f>L17*6</f>
        <v>18</v>
      </c>
    </row>
    <row r="22" spans="1:14">
      <c r="A22" s="14" t="s">
        <v>83</v>
      </c>
      <c r="B22" s="19" t="s">
        <v>86</v>
      </c>
      <c r="C22" s="19" t="s">
        <v>87</v>
      </c>
      <c r="E22" s="15" t="s">
        <v>28</v>
      </c>
      <c r="F22" s="19" t="s">
        <v>86</v>
      </c>
      <c r="G22" s="19" t="s">
        <v>87</v>
      </c>
      <c r="I22" s="15" t="s">
        <v>29</v>
      </c>
      <c r="J22" s="19" t="s">
        <v>86</v>
      </c>
      <c r="K22" s="19" t="s">
        <v>87</v>
      </c>
    </row>
    <row r="23" spans="1:14">
      <c r="A23" s="14" t="s">
        <v>84</v>
      </c>
      <c r="B23" t="s">
        <v>22</v>
      </c>
      <c r="C23" s="17">
        <v>0.14000000000000001</v>
      </c>
      <c r="E23" s="14" t="s">
        <v>84</v>
      </c>
      <c r="F23" t="s">
        <v>22</v>
      </c>
      <c r="G23" s="17">
        <v>0.28999999999999998</v>
      </c>
      <c r="I23" s="14" t="s">
        <v>84</v>
      </c>
      <c r="J23" t="s">
        <v>22</v>
      </c>
      <c r="K23" s="17">
        <v>0.44</v>
      </c>
    </row>
    <row r="24" spans="1:14">
      <c r="A24" s="14" t="s">
        <v>85</v>
      </c>
      <c r="B24" t="s">
        <v>22</v>
      </c>
      <c r="C24" s="17">
        <v>0.04</v>
      </c>
      <c r="E24" s="14" t="s">
        <v>85</v>
      </c>
      <c r="F24" t="s">
        <v>22</v>
      </c>
      <c r="G24" s="17">
        <v>0.04</v>
      </c>
      <c r="I24" s="14" t="s">
        <v>85</v>
      </c>
      <c r="J24" t="s">
        <v>22</v>
      </c>
      <c r="K24" s="17">
        <v>0.04</v>
      </c>
    </row>
    <row r="25" spans="1:14">
      <c r="B25" t="s">
        <v>21</v>
      </c>
      <c r="C25" s="17">
        <v>0.03</v>
      </c>
      <c r="F25" t="s">
        <v>21</v>
      </c>
      <c r="G25" s="20" t="s">
        <v>105</v>
      </c>
      <c r="J25" t="s">
        <v>21</v>
      </c>
      <c r="K25" s="20" t="s">
        <v>106</v>
      </c>
    </row>
    <row r="26" spans="1:14">
      <c r="B26" t="s">
        <v>37</v>
      </c>
      <c r="C26" s="17">
        <v>0.03</v>
      </c>
      <c r="F26" t="s">
        <v>37</v>
      </c>
      <c r="G26" s="17">
        <v>0.03</v>
      </c>
      <c r="J26" t="s">
        <v>37</v>
      </c>
      <c r="K26" s="17">
        <v>0.03</v>
      </c>
    </row>
    <row r="27" spans="1:14">
      <c r="B27" t="s">
        <v>40</v>
      </c>
      <c r="C27" s="18">
        <v>3</v>
      </c>
      <c r="F27" t="s">
        <v>40</v>
      </c>
      <c r="G27" s="18">
        <v>3</v>
      </c>
      <c r="J27" t="s">
        <v>40</v>
      </c>
      <c r="K27" s="18">
        <v>3</v>
      </c>
    </row>
    <row r="28" spans="1:14">
      <c r="A28" t="s">
        <v>88</v>
      </c>
    </row>
    <row r="30" spans="1:14">
      <c r="A30" s="15" t="s">
        <v>30</v>
      </c>
      <c r="B30" s="19" t="s">
        <v>86</v>
      </c>
      <c r="C30" s="19" t="s">
        <v>87</v>
      </c>
      <c r="E30" s="15" t="s">
        <v>31</v>
      </c>
      <c r="F30" s="19" t="s">
        <v>86</v>
      </c>
      <c r="G30" s="19" t="s">
        <v>87</v>
      </c>
      <c r="I30" s="15" t="s">
        <v>32</v>
      </c>
      <c r="J30" s="19" t="s">
        <v>86</v>
      </c>
      <c r="K30" s="19" t="s">
        <v>87</v>
      </c>
    </row>
    <row r="31" spans="1:14">
      <c r="A31" s="14" t="s">
        <v>84</v>
      </c>
      <c r="B31" t="s">
        <v>22</v>
      </c>
      <c r="C31" s="17">
        <v>0.59</v>
      </c>
      <c r="E31" s="14" t="s">
        <v>84</v>
      </c>
      <c r="F31" t="s">
        <v>22</v>
      </c>
      <c r="G31" s="17">
        <v>0.74</v>
      </c>
      <c r="I31" s="14" t="s">
        <v>84</v>
      </c>
      <c r="J31" t="s">
        <v>22</v>
      </c>
      <c r="K31" s="17">
        <v>0.89</v>
      </c>
    </row>
    <row r="32" spans="1:14">
      <c r="A32" s="14" t="s">
        <v>85</v>
      </c>
      <c r="B32" t="s">
        <v>22</v>
      </c>
      <c r="C32" s="17">
        <v>0.04</v>
      </c>
      <c r="E32" s="14" t="s">
        <v>85</v>
      </c>
      <c r="F32" t="s">
        <v>22</v>
      </c>
      <c r="G32" s="17">
        <v>0.04</v>
      </c>
      <c r="I32" s="14" t="s">
        <v>85</v>
      </c>
      <c r="J32" t="s">
        <v>22</v>
      </c>
      <c r="K32" s="17">
        <v>0.04</v>
      </c>
      <c r="M32" t="s">
        <v>22</v>
      </c>
      <c r="N32" s="20">
        <v>0.04</v>
      </c>
    </row>
    <row r="33" spans="1:14">
      <c r="B33" t="s">
        <v>21</v>
      </c>
      <c r="C33" s="20" t="s">
        <v>107</v>
      </c>
      <c r="F33" t="s">
        <v>21</v>
      </c>
      <c r="G33" s="20" t="s">
        <v>108</v>
      </c>
      <c r="J33" t="s">
        <v>21</v>
      </c>
      <c r="K33" s="20" t="s">
        <v>109</v>
      </c>
      <c r="M33" t="s">
        <v>21</v>
      </c>
      <c r="N33" s="17">
        <v>0.18</v>
      </c>
    </row>
    <row r="34" spans="1:14">
      <c r="B34" t="s">
        <v>37</v>
      </c>
      <c r="C34" s="17">
        <v>0.03</v>
      </c>
      <c r="F34" t="s">
        <v>37</v>
      </c>
      <c r="G34" s="17">
        <v>0.03</v>
      </c>
      <c r="J34" t="s">
        <v>37</v>
      </c>
      <c r="K34" s="17">
        <v>0.03</v>
      </c>
      <c r="M34" t="s">
        <v>37</v>
      </c>
      <c r="N34" s="17">
        <v>0.03</v>
      </c>
    </row>
    <row r="35" spans="1:14">
      <c r="B35" t="s">
        <v>40</v>
      </c>
      <c r="C35" s="18">
        <v>3</v>
      </c>
      <c r="F35" t="s">
        <v>40</v>
      </c>
      <c r="G35" s="18">
        <v>3</v>
      </c>
      <c r="J35" t="s">
        <v>40</v>
      </c>
      <c r="K35" s="18">
        <v>3</v>
      </c>
      <c r="M35" t="s">
        <v>40</v>
      </c>
      <c r="N35" s="18">
        <v>3</v>
      </c>
    </row>
    <row r="38" spans="1:14">
      <c r="A38" t="s">
        <v>104</v>
      </c>
      <c r="B38" s="26" t="s">
        <v>69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4">
      <c r="A39" s="14" t="s">
        <v>70</v>
      </c>
      <c r="B39" s="23" t="s">
        <v>66</v>
      </c>
      <c r="C39" s="23"/>
      <c r="D39" s="23"/>
      <c r="E39" s="23"/>
      <c r="F39" s="24" t="s">
        <v>67</v>
      </c>
      <c r="G39" s="24"/>
      <c r="H39" s="24"/>
      <c r="I39" s="24"/>
      <c r="J39" s="25" t="s">
        <v>68</v>
      </c>
      <c r="K39" s="25"/>
      <c r="L39" s="25"/>
    </row>
    <row r="40" spans="1:14">
      <c r="A40" s="14" t="s">
        <v>71</v>
      </c>
      <c r="B40" s="10" t="s">
        <v>38</v>
      </c>
      <c r="C40" s="10" t="s">
        <v>37</v>
      </c>
      <c r="D40" s="10" t="s">
        <v>65</v>
      </c>
      <c r="E40" s="10" t="s">
        <v>22</v>
      </c>
      <c r="F40" s="11" t="s">
        <v>36</v>
      </c>
      <c r="G40" s="11" t="s">
        <v>35</v>
      </c>
      <c r="H40" s="11" t="s">
        <v>54</v>
      </c>
      <c r="I40" s="11" t="s">
        <v>53</v>
      </c>
      <c r="J40" s="12" t="s">
        <v>20</v>
      </c>
      <c r="K40" s="12" t="s">
        <v>19</v>
      </c>
      <c r="L40" s="12" t="s">
        <v>40</v>
      </c>
    </row>
    <row r="41" spans="1:14">
      <c r="A41" s="14" t="s">
        <v>102</v>
      </c>
      <c r="B41" s="28">
        <v>486</v>
      </c>
      <c r="C41" s="29">
        <v>0.55000000000000004</v>
      </c>
      <c r="D41" s="29">
        <v>0.55000000000000004</v>
      </c>
      <c r="E41" s="29">
        <v>0.89</v>
      </c>
      <c r="F41" s="28">
        <v>2052</v>
      </c>
      <c r="G41" s="28">
        <v>104</v>
      </c>
      <c r="H41" s="29">
        <v>0.55000000000000004</v>
      </c>
      <c r="I41" s="29">
        <v>0.55000000000000004</v>
      </c>
      <c r="J41" s="29">
        <v>0.55000000000000004</v>
      </c>
      <c r="K41" s="29">
        <v>0.55000000000000004</v>
      </c>
      <c r="L41" s="28">
        <v>57</v>
      </c>
    </row>
    <row r="42" spans="1:14">
      <c r="A42" s="14" t="s">
        <v>80</v>
      </c>
      <c r="B42" s="28">
        <v>27</v>
      </c>
      <c r="C42" s="29">
        <v>0.03</v>
      </c>
      <c r="D42" s="29">
        <v>0.03</v>
      </c>
      <c r="E42" s="29">
        <v>0.04</v>
      </c>
      <c r="F42" s="28">
        <v>114</v>
      </c>
      <c r="G42" s="28">
        <v>5</v>
      </c>
      <c r="H42" s="29">
        <v>0.03</v>
      </c>
      <c r="I42" s="29">
        <v>0.03</v>
      </c>
      <c r="J42" s="29">
        <v>0.04</v>
      </c>
      <c r="K42" s="29">
        <v>0.04</v>
      </c>
      <c r="L42" s="28">
        <v>3</v>
      </c>
    </row>
    <row r="43" spans="1:14">
      <c r="A43" s="14" t="s">
        <v>103</v>
      </c>
      <c r="B43">
        <f>B41/B42</f>
        <v>18</v>
      </c>
      <c r="C43">
        <f t="shared" ref="C43:L43" si="6">C41/C42</f>
        <v>18.333333333333336</v>
      </c>
      <c r="D43">
        <f t="shared" si="6"/>
        <v>18.333333333333336</v>
      </c>
      <c r="E43" s="9">
        <f t="shared" si="6"/>
        <v>22.25</v>
      </c>
      <c r="F43">
        <f t="shared" si="6"/>
        <v>18</v>
      </c>
      <c r="G43" s="10">
        <f t="shared" si="6"/>
        <v>20.8</v>
      </c>
      <c r="H43">
        <f t="shared" si="6"/>
        <v>18.333333333333336</v>
      </c>
      <c r="I43">
        <f t="shared" si="6"/>
        <v>18.333333333333336</v>
      </c>
      <c r="J43" s="31">
        <f t="shared" si="6"/>
        <v>13.75</v>
      </c>
      <c r="K43" s="31">
        <f t="shared" si="6"/>
        <v>13.75</v>
      </c>
      <c r="L43" s="30">
        <f t="shared" si="6"/>
        <v>19</v>
      </c>
    </row>
  </sheetData>
  <mergeCells count="8">
    <mergeCell ref="B39:E39"/>
    <mergeCell ref="F39:I39"/>
    <mergeCell ref="J39:L39"/>
    <mergeCell ref="B13:L13"/>
    <mergeCell ref="B14:E14"/>
    <mergeCell ref="F14:I14"/>
    <mergeCell ref="J14:L14"/>
    <mergeCell ref="B38:L38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F7B1-0FBD-4D4C-818F-610FC10884B5}">
  <dimension ref="A1:H31"/>
  <sheetViews>
    <sheetView tabSelected="1" workbookViewId="0">
      <selection activeCell="B18" sqref="B18"/>
    </sheetView>
  </sheetViews>
  <sheetFormatPr defaultRowHeight="13.9"/>
  <cols>
    <col min="1" max="1" width="16.9296875" style="2" bestFit="1" customWidth="1"/>
  </cols>
  <sheetData>
    <row r="1" spans="1:8">
      <c r="A1" s="2" t="s">
        <v>6</v>
      </c>
      <c r="B1" s="14" t="s">
        <v>38</v>
      </c>
      <c r="C1" s="14" t="s">
        <v>35</v>
      </c>
      <c r="D1" s="14" t="s">
        <v>36</v>
      </c>
      <c r="E1" s="14" t="s">
        <v>40</v>
      </c>
      <c r="F1" s="14" t="s">
        <v>22</v>
      </c>
      <c r="G1" s="14" t="s">
        <v>96</v>
      </c>
      <c r="H1" s="14" t="s">
        <v>94</v>
      </c>
    </row>
    <row r="2" spans="1:8">
      <c r="A2" s="15" t="s">
        <v>27</v>
      </c>
      <c r="B2">
        <v>81</v>
      </c>
      <c r="C2" s="7">
        <v>14</v>
      </c>
      <c r="D2" s="7">
        <v>342</v>
      </c>
      <c r="E2" s="7">
        <v>12</v>
      </c>
      <c r="F2" s="8">
        <v>0.14000000000000001</v>
      </c>
      <c r="G2" s="6">
        <v>0.1</v>
      </c>
      <c r="H2" s="6">
        <v>0.1</v>
      </c>
    </row>
    <row r="3" spans="1:8">
      <c r="A3" s="15" t="s">
        <v>28</v>
      </c>
      <c r="B3">
        <v>162</v>
      </c>
      <c r="C3" s="7">
        <v>32</v>
      </c>
      <c r="D3" s="7">
        <f>D2+3*114</f>
        <v>684</v>
      </c>
      <c r="E3" s="7">
        <f>E2+3*3</f>
        <v>21</v>
      </c>
      <c r="F3" s="8">
        <f>F2+3*5%</f>
        <v>0.29000000000000004</v>
      </c>
      <c r="G3" s="6">
        <v>0.19</v>
      </c>
      <c r="H3" s="6">
        <v>0.19</v>
      </c>
    </row>
    <row r="4" spans="1:8">
      <c r="A4" s="15" t="s">
        <v>29</v>
      </c>
      <c r="B4">
        <v>243</v>
      </c>
      <c r="C4" s="7">
        <v>50</v>
      </c>
      <c r="D4" s="7">
        <f t="shared" ref="D4:D6" si="0">D3+3*114</f>
        <v>1026</v>
      </c>
      <c r="E4" s="7">
        <f t="shared" ref="E4:E6" si="1">E3+3*3</f>
        <v>30</v>
      </c>
      <c r="F4" s="8">
        <f t="shared" ref="F4:F6" si="2">F3+3*5%</f>
        <v>0.44000000000000006</v>
      </c>
      <c r="G4" s="6">
        <v>0.28000000000000003</v>
      </c>
      <c r="H4" s="6">
        <v>0.28000000000000003</v>
      </c>
    </row>
    <row r="5" spans="1:8">
      <c r="A5" s="15" t="s">
        <v>30</v>
      </c>
      <c r="B5">
        <v>324</v>
      </c>
      <c r="C5" s="7">
        <v>68</v>
      </c>
      <c r="D5" s="7">
        <f t="shared" si="0"/>
        <v>1368</v>
      </c>
      <c r="E5" s="7">
        <f t="shared" si="1"/>
        <v>39</v>
      </c>
      <c r="F5" s="8">
        <f t="shared" si="2"/>
        <v>0.59000000000000008</v>
      </c>
      <c r="G5" s="6">
        <v>0.37</v>
      </c>
      <c r="H5" s="6">
        <v>0.37</v>
      </c>
    </row>
    <row r="6" spans="1:8">
      <c r="A6" s="15" t="s">
        <v>31</v>
      </c>
      <c r="B6">
        <v>405</v>
      </c>
      <c r="C6" s="7">
        <v>86</v>
      </c>
      <c r="D6" s="7">
        <f t="shared" si="0"/>
        <v>1710</v>
      </c>
      <c r="E6" s="7">
        <f t="shared" si="1"/>
        <v>48</v>
      </c>
      <c r="F6" s="8">
        <f t="shared" si="2"/>
        <v>0.7400000000000001</v>
      </c>
      <c r="G6" s="6">
        <v>0.46</v>
      </c>
      <c r="H6" s="6">
        <v>0.46</v>
      </c>
    </row>
    <row r="7" spans="1:8">
      <c r="A7" s="15" t="s">
        <v>32</v>
      </c>
      <c r="B7" s="9">
        <v>486</v>
      </c>
      <c r="C7" s="9">
        <v>104</v>
      </c>
      <c r="D7" s="9">
        <v>2052</v>
      </c>
      <c r="E7" s="9">
        <v>57</v>
      </c>
      <c r="F7" s="16">
        <v>0.89</v>
      </c>
      <c r="G7" s="16">
        <v>0.55000000000000004</v>
      </c>
      <c r="H7" s="16">
        <v>0.55000000000000004</v>
      </c>
    </row>
    <row r="8" spans="1:8">
      <c r="A8" s="2" t="s">
        <v>97</v>
      </c>
      <c r="B8" s="21">
        <f>(B3-B2)/3</f>
        <v>27</v>
      </c>
      <c r="C8" s="21">
        <f t="shared" ref="C8:H8" si="3">(C3-C2)/3</f>
        <v>6</v>
      </c>
      <c r="D8" s="21">
        <f t="shared" si="3"/>
        <v>114</v>
      </c>
      <c r="E8" s="21">
        <f t="shared" si="3"/>
        <v>3</v>
      </c>
      <c r="F8" s="22">
        <f t="shared" si="3"/>
        <v>5.000000000000001E-2</v>
      </c>
      <c r="G8" s="22">
        <f t="shared" si="3"/>
        <v>0.03</v>
      </c>
      <c r="H8" s="22">
        <f t="shared" si="3"/>
        <v>0.03</v>
      </c>
    </row>
    <row r="9" spans="1:8">
      <c r="A9" s="2" t="s">
        <v>92</v>
      </c>
      <c r="B9">
        <f>B2/B8</f>
        <v>3</v>
      </c>
      <c r="C9">
        <f t="shared" ref="C9:F9" si="4">C2/C8</f>
        <v>2.3333333333333335</v>
      </c>
      <c r="D9">
        <f t="shared" si="4"/>
        <v>3</v>
      </c>
      <c r="E9">
        <f t="shared" si="4"/>
        <v>4</v>
      </c>
      <c r="F9">
        <f t="shared" si="4"/>
        <v>2.8</v>
      </c>
      <c r="G9">
        <f t="shared" ref="G9" si="5">G2/G8</f>
        <v>3.3333333333333335</v>
      </c>
      <c r="H9">
        <f t="shared" ref="H9" si="6">H2/H8</f>
        <v>3.3333333333333335</v>
      </c>
    </row>
    <row r="10" spans="1:8">
      <c r="A10" s="2" t="s">
        <v>93</v>
      </c>
      <c r="B10">
        <v>27</v>
      </c>
      <c r="C10">
        <v>5</v>
      </c>
      <c r="D10">
        <v>114</v>
      </c>
      <c r="E10">
        <v>3</v>
      </c>
      <c r="F10" s="6">
        <v>0.04</v>
      </c>
      <c r="G10" s="6">
        <v>0.04</v>
      </c>
      <c r="H10" s="6">
        <v>0.03</v>
      </c>
    </row>
    <row r="11" spans="1:8">
      <c r="A11" s="2" t="s">
        <v>95</v>
      </c>
      <c r="B11">
        <f>B10/B8</f>
        <v>1</v>
      </c>
      <c r="C11">
        <f t="shared" ref="C11:H11" si="7">C10/C8</f>
        <v>0.83333333333333337</v>
      </c>
      <c r="D11">
        <f t="shared" si="7"/>
        <v>1</v>
      </c>
      <c r="E11">
        <f t="shared" si="7"/>
        <v>1</v>
      </c>
      <c r="F11" s="27">
        <f t="shared" si="7"/>
        <v>0.79999999999999982</v>
      </c>
      <c r="G11" s="9">
        <f t="shared" si="7"/>
        <v>1.3333333333333335</v>
      </c>
      <c r="H11">
        <f t="shared" si="7"/>
        <v>1</v>
      </c>
    </row>
    <row r="18" spans="1:2">
      <c r="A18" t="s">
        <v>101</v>
      </c>
      <c r="B18" t="s">
        <v>50</v>
      </c>
    </row>
    <row r="19" spans="1:2">
      <c r="A19" s="2" t="s">
        <v>33</v>
      </c>
    </row>
    <row r="20" spans="1:2">
      <c r="A20" s="2" t="s">
        <v>38</v>
      </c>
      <c r="B20" t="s">
        <v>34</v>
      </c>
    </row>
    <row r="21" spans="1:2">
      <c r="A21" s="2" t="s">
        <v>37</v>
      </c>
    </row>
    <row r="22" spans="1:2">
      <c r="A22"/>
    </row>
    <row r="24" spans="1:2">
      <c r="A24" s="2" t="s">
        <v>39</v>
      </c>
      <c r="B24" s="4" t="s">
        <v>91</v>
      </c>
    </row>
    <row r="25" spans="1:2">
      <c r="A25"/>
    </row>
    <row r="26" spans="1:2">
      <c r="A26"/>
    </row>
    <row r="27" spans="1:2">
      <c r="A27"/>
    </row>
    <row r="28" spans="1:2">
      <c r="A28"/>
    </row>
    <row r="31" spans="1:2">
      <c r="A31" s="2" t="s">
        <v>60</v>
      </c>
      <c r="B31" s="4" t="s">
        <v>89</v>
      </c>
    </row>
  </sheetData>
  <phoneticPr fontId="2" type="noConversion"/>
  <hyperlinks>
    <hyperlink ref="B31" r:id="rId1" xr:uid="{0915C0C7-0884-4644-ADB5-B9F86E019DB4}"/>
    <hyperlink ref="B24" r:id="rId2" xr:uid="{E5E26EB9-A562-41D1-AE3F-A25152213A8F}"/>
    <hyperlink ref="B18" r:id="rId3" xr:uid="{922E7A5C-147D-4A50-B371-2986EACE96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基础设定</vt:lpstr>
      <vt:lpstr>步骤一-主属性</vt:lpstr>
      <vt:lpstr>步骤二-副属性</vt:lpstr>
      <vt:lpstr>步骤三-完美御魂模型</vt:lpstr>
      <vt:lpstr>总体满级数据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胡佳旭</dc:creator>
  <cp:lastModifiedBy>佳旭 胡</cp:lastModifiedBy>
  <dcterms:created xsi:type="dcterms:W3CDTF">2015-06-05T18:19:34Z</dcterms:created>
  <dcterms:modified xsi:type="dcterms:W3CDTF">2026-01-23T08:05:09Z</dcterms:modified>
</cp:coreProperties>
</file>